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-Continuous" sheetId="1" state="visible" r:id="rId2"/>
    <sheet name="1 Continuous, 1 Dichotomous" sheetId="2" state="visible" r:id="rId3"/>
    <sheet name="Sheet2" sheetId="3" state="visible" r:id="rId4"/>
    <sheet name="Sheet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<sst xmlns="http://schemas.openxmlformats.org/spreadsheetml/2006/main" count="75" uniqueCount="46">
  <si>
    <t xml:space="preserve">Interaction Calculator</t>
  </si>
  <si>
    <t xml:space="preserve">Enter values for the following:</t>
  </si>
  <si>
    <t xml:space="preserve">by Kevin Grimm, PhD</t>
  </si>
  <si>
    <t xml:space="preserve">Green means copy these values from HLM/Regression output</t>
  </si>
  <si>
    <t xml:space="preserve">UC - Davis</t>
  </si>
  <si>
    <t xml:space="preserve">Yellow means copy these values from descriptives output</t>
  </si>
  <si>
    <t xml:space="preserve">Intercept</t>
  </si>
  <si>
    <t xml:space="preserve">Boof</t>
  </si>
  <si>
    <t xml:space="preserve">First Variable Name</t>
  </si>
  <si>
    <t xml:space="preserve">Adapted by</t>
  </si>
  <si>
    <t xml:space="preserve">Regression Coefficient for your first variable (e.g., boof)</t>
  </si>
  <si>
    <t xml:space="preserve">Timothy W. Curby, PhD</t>
  </si>
  <si>
    <t xml:space="preserve">Mean* for your first variable (e.g., boof)</t>
  </si>
  <si>
    <t xml:space="preserve">George Mason University</t>
  </si>
  <si>
    <t xml:space="preserve">Standard Deviation for your first variable (e.g., boof)</t>
  </si>
  <si>
    <t xml:space="preserve">Schlop</t>
  </si>
  <si>
    <t xml:space="preserve">Second Variable Name (moderator)</t>
  </si>
  <si>
    <t xml:space="preserve">Regression Coefficient for your second variable (e.g., schlop)</t>
  </si>
  <si>
    <t xml:space="preserve">Mean* for your second variable (e.g., schlop)</t>
  </si>
  <si>
    <t xml:space="preserve">Standard Deviation for your second variable (e.g., schlop)</t>
  </si>
  <si>
    <t xml:space="preserve">Regression Coefficient for the interaction (e.g., boof X schlop)</t>
  </si>
  <si>
    <t xml:space="preserve">* note that if you've centered the variable for analysis, this should be entered as 0</t>
  </si>
  <si>
    <t xml:space="preserve">** grand mean centering of all continuous covariates is recommended</t>
  </si>
  <si>
    <t xml:space="preserve">predicted</t>
  </si>
  <si>
    <t xml:space="preserve">intercept</t>
  </si>
  <si>
    <t xml:space="preserve">boof*schlop</t>
  </si>
  <si>
    <t xml:space="preserve">y_pred</t>
  </si>
  <si>
    <t xml:space="preserve">b0</t>
  </si>
  <si>
    <t xml:space="preserve">b1</t>
  </si>
  <si>
    <t xml:space="preserve">X1</t>
  </si>
  <si>
    <t xml:space="preserve">b2</t>
  </si>
  <si>
    <t xml:space="preserve">X2</t>
  </si>
  <si>
    <t xml:space="preserve">b3</t>
  </si>
  <si>
    <t xml:space="preserve">X1*X2</t>
  </si>
  <si>
    <t xml:space="preserve">Low (-1 SD)</t>
  </si>
  <si>
    <t xml:space="preserve">Average</t>
  </si>
  <si>
    <t xml:space="preserve">High (+1 SD)</t>
  </si>
  <si>
    <t xml:space="preserve">Low (-1 SD) </t>
  </si>
  <si>
    <t xml:space="preserve">Intervention</t>
  </si>
  <si>
    <t xml:space="preserve">Dichotomous Variable Name (dummy coded)</t>
  </si>
  <si>
    <t xml:space="preserve">Regression Coefficient for your first variable (e.g., Intervention)</t>
  </si>
  <si>
    <t xml:space="preserve">Second Variable Name</t>
  </si>
  <si>
    <t xml:space="preserve">Regression Coefficient for the interaction (e.g., Intervention X schlop)</t>
  </si>
  <si>
    <t xml:space="preserve">boof*scheisse</t>
  </si>
  <si>
    <t xml:space="preserve">Control</t>
  </si>
  <si>
    <t xml:space="preserve">Treatment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</si>
</sst>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8B855"/>
      </patternFill>
    </fill>
    <fill>
      <patternFill patternType="solid">
        <fgColor rgb="FFFCF305"/>
        <bgColor rgb="FFFFFF00"/>
      </patternFill>
    </fill>
    <fill>
      <patternFill patternType="solid">
        <fgColor rgb="FFFFFF00"/>
        <bgColor rgb="FFFCF305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CF305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A7EBB"/>
      <rgbColor rgb="FF98B85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'2-Continuous'!$F$33:$G$33</c:f>
              <c:strCache>
                <c:ptCount val="1"/>
                <c:pt idx="0">
                  <c:v>Schlop Low (-1 SD) 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'2-Continuous'!$H$31:$J$32</c:f>
              <c:multiLvlStrCache>
                <c:ptCount val="3"/>
                <c:lvl>
                  <c:pt idx="0">
                    <c:v>Low (-1 SD)</c:v>
                  </c:pt>
                  <c:pt idx="1">
                    <c:v>Average</c:v>
                  </c:pt>
                  <c:pt idx="2">
                    <c:v>High (+1 SD)</c:v>
                  </c:pt>
                </c:lvl>
                <c:lvl>
                  <c:pt idx="0">
                    <c:v>Boof</c:v>
                  </c:pt>
                </c:lvl>
              </c:multiLvlStrCache>
            </c:multiLvlStrRef>
          </c:cat>
          <c:val>
            <c:numRef>
              <c:f>'2-Continuous'!$H$33:$J$33</c:f>
              <c:numCache>
                <c:formatCode>General</c:formatCode>
                <c:ptCount val="3"/>
                <c:pt idx="0">
                  <c:v>89.7677503735</c:v>
                </c:pt>
                <c:pt idx="1">
                  <c:v>89.1898001482</c:v>
                </c:pt>
                <c:pt idx="2">
                  <c:v>88.6118499229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'2-Continuous'!$F$34:$G$34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'2-Continuous'!$H$31:$J$32</c:f>
              <c:multiLvlStrCache>
                <c:ptCount val="3"/>
                <c:lvl>
                  <c:pt idx="0">
                    <c:v>Low (-1 SD)</c:v>
                  </c:pt>
                  <c:pt idx="1">
                    <c:v>Average</c:v>
                  </c:pt>
                  <c:pt idx="2">
                    <c:v>High (+1 SD)</c:v>
                  </c:pt>
                </c:lvl>
                <c:lvl>
                  <c:pt idx="0">
                    <c:v>Boof</c:v>
                  </c:pt>
                </c:lvl>
              </c:multiLvlStrCache>
            </c:multiLvlStrRef>
          </c:cat>
          <c:val>
            <c:numRef>
              <c:f>'2-Continuous'!$H$34:$J$34</c:f>
              <c:numCache>
                <c:formatCode>General</c:formatCode>
                <c:ptCount val="3"/>
                <c:pt idx="0">
                  <c:v>89.3618544435</c:v>
                </c:pt>
                <c:pt idx="1">
                  <c:v>89.2789190322</c:v>
                </c:pt>
                <c:pt idx="2">
                  <c:v>89.1959836209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'2-Continuous'!$F$35:$G$35</c:f>
              <c:strCache>
                <c:ptCount val="1"/>
                <c:pt idx="0">
                  <c:v>High (+1 SD)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'2-Continuous'!$H$31:$J$32</c:f>
              <c:multiLvlStrCache>
                <c:ptCount val="3"/>
                <c:lvl>
                  <c:pt idx="0">
                    <c:v>Low (-1 SD)</c:v>
                  </c:pt>
                  <c:pt idx="1">
                    <c:v>Average</c:v>
                  </c:pt>
                  <c:pt idx="2">
                    <c:v>High (+1 SD)</c:v>
                  </c:pt>
                </c:lvl>
                <c:lvl>
                  <c:pt idx="0">
                    <c:v>Boof</c:v>
                  </c:pt>
                </c:lvl>
              </c:multiLvlStrCache>
            </c:multiLvlStrRef>
          </c:cat>
          <c:val>
            <c:numRef>
              <c:f>'2-Continuous'!$H$35:$J$35</c:f>
              <c:numCache>
                <c:formatCode>General</c:formatCode>
                <c:ptCount val="3"/>
                <c:pt idx="0">
                  <c:v>88.9559585135</c:v>
                </c:pt>
                <c:pt idx="1">
                  <c:v>89.3680379162</c:v>
                </c:pt>
                <c:pt idx="2">
                  <c:v>89.7801173189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754342"/>
        <c:axId val="56458166"/>
      </c:lineChart>
      <c:catAx>
        <c:axId val="6075434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458166"/>
        <c:crosses val="autoZero"/>
        <c:auto val="1"/>
        <c:lblAlgn val="ctr"/>
        <c:lblOffset val="100"/>
        <c:noMultiLvlLbl val="0"/>
      </c:catAx>
      <c:valAx>
        <c:axId val="5645816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075434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'1 Continuous, 1 Dichotomous'!$H$24:$H$25</c:f>
              <c:strCache>
                <c:ptCount val="1"/>
                <c:pt idx="0">
                  <c:v>Intervention Control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 Continuous, 1 Dichotomous'!$F$26:$G$27</c:f>
              <c:multiLvlStrCache>
                <c:ptCount val="2"/>
                <c:lvl>
                  <c:pt idx="0">
                    <c:v>Low (-1 SD) </c:v>
                  </c:pt>
                  <c:pt idx="1">
                    <c:v>High (+1 SD)</c:v>
                  </c:pt>
                </c:lvl>
                <c:lvl>
                  <c:pt idx="0">
                    <c:v>Schlop</c:v>
                  </c:pt>
                </c:lvl>
              </c:multiLvlStrCache>
            </c:multiLvlStrRef>
          </c:cat>
          <c:val>
            <c:numRef>
              <c:f>'1 Continuous, 1 Dichotomous'!$H$26:$H$27</c:f>
              <c:numCache>
                <c:formatCode>General</c:formatCode>
                <c:ptCount val="2"/>
                <c:pt idx="0">
                  <c:v>94.492732</c:v>
                </c:pt>
                <c:pt idx="1">
                  <c:v>85.588732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Continuous, 1 Dichotomous'!$I$24:$I$25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 Continuous, 1 Dichotomous'!$F$26:$G$27</c:f>
              <c:multiLvlStrCache>
                <c:ptCount val="2"/>
                <c:lvl>
                  <c:pt idx="0">
                    <c:v>Low (-1 SD) </c:v>
                  </c:pt>
                  <c:pt idx="1">
                    <c:v>High (+1 SD)</c:v>
                  </c:pt>
                </c:lvl>
                <c:lvl>
                  <c:pt idx="0">
                    <c:v>Schlop</c:v>
                  </c:pt>
                </c:lvl>
              </c:multiLvlStrCache>
            </c:multiLvlStrRef>
          </c:cat>
          <c:val>
            <c:numRef>
              <c:f>'1 Continuous, 1 Dichotomous'!$I$26:$I$27</c:f>
              <c:numCache>
                <c:formatCode>General</c:formatCode>
                <c:ptCount val="2"/>
                <c:pt idx="0">
                  <c:v>93.57535069</c:v>
                </c:pt>
                <c:pt idx="1">
                  <c:v>86.24282629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047170"/>
        <c:axId val="16767576"/>
      </c:lineChart>
      <c:catAx>
        <c:axId val="870471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767576"/>
        <c:crosses val="autoZero"/>
        <c:auto val="1"/>
        <c:lblAlgn val="ctr"/>
        <c:lblOffset val="100"/>
        <c:noMultiLvlLbl val="0"/>
      </c:catAx>
      <c:valAx>
        <c:axId val="1676757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7047170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428760</xdr:colOff>
      <xdr:row>28</xdr:row>
      <xdr:rowOff>38160</xdr:rowOff>
    </xdr:from>
    <xdr:to>
      <xdr:col>4</xdr:col>
      <xdr:colOff>3409560</xdr:colOff>
      <xdr:row>45</xdr:row>
      <xdr:rowOff>28440</xdr:rowOff>
    </xdr:to>
    <xdr:graphicFrame>
      <xdr:nvGraphicFramePr>
        <xdr:cNvPr id="0" name="Chart 3"/>
        <xdr:cNvGraphicFramePr/>
      </xdr:nvGraphicFramePr>
      <xdr:xfrm>
        <a:off x="1992600" y="2629080"/>
        <a:ext cx="46746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380880</xdr:colOff>
      <xdr:row>21</xdr:row>
      <xdr:rowOff>19080</xdr:rowOff>
    </xdr:from>
    <xdr:to>
      <xdr:col>4</xdr:col>
      <xdr:colOff>3361680</xdr:colOff>
      <xdr:row>38</xdr:row>
      <xdr:rowOff>9360</xdr:rowOff>
    </xdr:to>
    <xdr:graphicFrame>
      <xdr:nvGraphicFramePr>
        <xdr:cNvPr id="1" name="Chart 2"/>
        <xdr:cNvGraphicFramePr/>
      </xdr:nvGraphicFramePr>
      <xdr:xfrm>
        <a:off x="1944720" y="2448000"/>
        <a:ext cx="46746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8" activeCellId="0" sqref="D48"/>
    </sheetView>
  </sheetViews>
  <sheetFormatPr defaultColWidth="8.83984375" defaultRowHeight="12.75" zeroHeight="false" outlineLevelRow="0" outlineLevelCol="0"/>
  <cols>
    <col collapsed="false" customWidth="true" hidden="false" outlineLevel="0" max="1" min="1" style="0" width="22.16"/>
    <col collapsed="false" customWidth="true" hidden="false" outlineLevel="0" max="2" min="2" style="0" width="13.5"/>
    <col collapsed="false" customWidth="true" hidden="true" outlineLevel="0" max="3" min="3" style="0" width="11.52"/>
    <col collapsed="false" customWidth="true" hidden="false" outlineLevel="0" max="4" min="4" style="0" width="10.5"/>
    <col collapsed="false" customWidth="true" hidden="false" outlineLevel="0" max="5" min="5" style="0" width="53.66"/>
    <col collapsed="false" customWidth="true" hidden="false" outlineLevel="0" max="6" min="6" style="0" width="12.33"/>
    <col collapsed="false" customWidth="true" hidden="false" outlineLevel="0" max="7" min="7" style="0" width="11.66"/>
    <col collapsed="false" customWidth="true" hidden="false" outlineLevel="0" max="8" min="8" style="0" width="10.66"/>
    <col collapsed="false" customWidth="true" hidden="false" outlineLevel="0" max="9" min="9" style="0" width="7.49"/>
    <col collapsed="false" customWidth="true" hidden="false" outlineLevel="0" max="10" min="10" style="0" width="11.66"/>
  </cols>
  <sheetData>
    <row r="1" customFormat="false" ht="12.75" hidden="false" customHeight="false" outlineLevel="0" collapsed="false">
      <c r="A1" s="1" t="s">
        <v>0</v>
      </c>
      <c r="D1" s="2" t="s">
        <v>1</v>
      </c>
      <c r="E1" s="2"/>
      <c r="F1" s="3"/>
    </row>
    <row r="2" customFormat="false" ht="12.75" hidden="false" customHeight="false" outlineLevel="0" collapsed="false">
      <c r="A2" s="0" t="s">
        <v>2</v>
      </c>
      <c r="D2" s="4"/>
      <c r="E2" s="5" t="s">
        <v>3</v>
      </c>
      <c r="F2" s="5"/>
    </row>
    <row r="3" customFormat="false" ht="12.75" hidden="false" customHeight="false" outlineLevel="0" collapsed="false">
      <c r="A3" s="0" t="s">
        <v>4</v>
      </c>
      <c r="D3" s="4"/>
      <c r="E3" s="6" t="s">
        <v>5</v>
      </c>
      <c r="F3" s="6"/>
    </row>
    <row r="4" customFormat="false" ht="12.75" hidden="false" customHeight="false" outlineLevel="0" collapsed="false">
      <c r="D4" s="7" t="n">
        <v>99.167332</v>
      </c>
      <c r="E4" s="0" t="s">
        <v>6</v>
      </c>
    </row>
    <row r="5" customFormat="false" ht="12.75" hidden="false" customHeight="false" outlineLevel="0" collapsed="false">
      <c r="D5" s="8" t="s">
        <v>7</v>
      </c>
      <c r="E5" s="0" t="s">
        <v>8</v>
      </c>
    </row>
    <row r="6" customFormat="false" ht="12.75" hidden="false" customHeight="false" outlineLevel="0" collapsed="false">
      <c r="A6" s="0" t="s">
        <v>9</v>
      </c>
      <c r="D6" s="7" t="n">
        <v>-1.742406</v>
      </c>
      <c r="E6" s="0" t="s">
        <v>10</v>
      </c>
    </row>
    <row r="7" customFormat="false" ht="12.75" hidden="false" customHeight="false" outlineLevel="0" collapsed="false">
      <c r="A7" s="9" t="s">
        <v>11</v>
      </c>
      <c r="D7" s="10" t="n">
        <v>5.78</v>
      </c>
      <c r="E7" s="0" t="s">
        <v>12</v>
      </c>
    </row>
    <row r="8" customFormat="false" ht="12.75" hidden="false" customHeight="false" outlineLevel="0" collapsed="false">
      <c r="A8" s="0" t="s">
        <v>13</v>
      </c>
      <c r="D8" s="10" t="n">
        <v>0.63</v>
      </c>
      <c r="E8" s="0" t="s">
        <v>14</v>
      </c>
    </row>
    <row r="9" customFormat="false" ht="12.75" hidden="false" customHeight="false" outlineLevel="0" collapsed="false">
      <c r="D9" s="8" t="s">
        <v>15</v>
      </c>
      <c r="E9" s="9" t="s">
        <v>16</v>
      </c>
    </row>
    <row r="10" customFormat="false" ht="12.75" hidden="false" customHeight="false" outlineLevel="0" collapsed="false">
      <c r="D10" s="7" t="n">
        <v>-22.262228</v>
      </c>
      <c r="E10" s="0" t="s">
        <v>17</v>
      </c>
    </row>
    <row r="11" customFormat="false" ht="12.75" hidden="false" customHeight="false" outlineLevel="0" collapsed="false">
      <c r="D11" s="10" t="n">
        <v>0.41</v>
      </c>
      <c r="E11" s="0" t="s">
        <v>18</v>
      </c>
    </row>
    <row r="12" customFormat="false" ht="12.75" hidden="false" customHeight="false" outlineLevel="0" collapsed="false">
      <c r="D12" s="10" t="n">
        <v>0.2</v>
      </c>
      <c r="E12" s="0" t="s">
        <v>19</v>
      </c>
    </row>
    <row r="13" customFormat="false" ht="12.75" hidden="false" customHeight="false" outlineLevel="0" collapsed="false">
      <c r="D13" s="7" t="n">
        <v>3.928689</v>
      </c>
      <c r="E13" s="0" t="s">
        <v>20</v>
      </c>
    </row>
    <row r="14" customFormat="false" ht="12.75" hidden="false" customHeight="false" outlineLevel="0" collapsed="false">
      <c r="E14" s="0" t="s">
        <v>21</v>
      </c>
    </row>
    <row r="15" customFormat="false" ht="12.75" hidden="false" customHeight="false" outlineLevel="0" collapsed="false">
      <c r="E15" s="0" t="s">
        <v>22</v>
      </c>
    </row>
    <row r="16" customFormat="false" ht="12.75" hidden="true" customHeight="false" outlineLevel="0" collapsed="false">
      <c r="C16" s="4" t="s">
        <v>23</v>
      </c>
      <c r="D16" s="4" t="s">
        <v>24</v>
      </c>
      <c r="E16" s="11" t="str">
        <f aca="false">D5</f>
        <v>Boof</v>
      </c>
      <c r="F16" s="11"/>
      <c r="G16" s="11"/>
      <c r="H16" s="11" t="str">
        <f aca="false">D9</f>
        <v>Schlop</v>
      </c>
      <c r="I16" s="11"/>
      <c r="J16" s="12" t="s">
        <v>25</v>
      </c>
      <c r="K16" s="12"/>
    </row>
    <row r="17" customFormat="false" ht="12.75" hidden="true" customHeight="false" outlineLevel="0" collapsed="false">
      <c r="C17" s="4" t="s">
        <v>26</v>
      </c>
      <c r="D17" s="13" t="s">
        <v>27</v>
      </c>
      <c r="E17" s="13" t="s">
        <v>28</v>
      </c>
      <c r="F17" s="13"/>
      <c r="G17" s="14" t="s">
        <v>29</v>
      </c>
      <c r="H17" s="13" t="s">
        <v>30</v>
      </c>
      <c r="I17" s="14" t="s">
        <v>31</v>
      </c>
      <c r="J17" s="13" t="s">
        <v>32</v>
      </c>
      <c r="K17" s="4" t="s">
        <v>33</v>
      </c>
    </row>
    <row r="18" customFormat="false" ht="12.75" hidden="true" customHeight="false" outlineLevel="0" collapsed="false">
      <c r="C18" s="15" t="n">
        <f aca="false">D18+E18*G18+H18*I18+J18*K18</f>
        <v>89.7677503735</v>
      </c>
      <c r="D18" s="16" t="n">
        <f aca="false">D4</f>
        <v>99.167332</v>
      </c>
      <c r="E18" s="16" t="n">
        <f aca="false">D6</f>
        <v>-1.742406</v>
      </c>
      <c r="F18" s="16"/>
      <c r="G18" s="16" t="n">
        <f aca="false">D7-D8</f>
        <v>5.15</v>
      </c>
      <c r="H18" s="16" t="n">
        <f aca="false">D10</f>
        <v>-22.262228</v>
      </c>
      <c r="I18" s="16" t="n">
        <f aca="false">D11-D12</f>
        <v>0.21</v>
      </c>
      <c r="J18" s="16" t="n">
        <f aca="false">D13</f>
        <v>3.928689</v>
      </c>
      <c r="K18" s="17" t="n">
        <f aca="false">G18*I18</f>
        <v>1.0815</v>
      </c>
    </row>
    <row r="19" customFormat="false" ht="12.75" hidden="true" customHeight="false" outlineLevel="0" collapsed="false">
      <c r="C19" s="18" t="n">
        <f aca="false">D19+E19*G19+H19*I19+J19*K19</f>
        <v>89.3618544435</v>
      </c>
      <c r="D19" s="19" t="n">
        <f aca="false">D18</f>
        <v>99.167332</v>
      </c>
      <c r="E19" s="19" t="n">
        <f aca="false">E18</f>
        <v>-1.742406</v>
      </c>
      <c r="F19" s="19"/>
      <c r="G19" s="19" t="n">
        <f aca="false">D7-D8</f>
        <v>5.15</v>
      </c>
      <c r="H19" s="19" t="n">
        <f aca="false">H18</f>
        <v>-22.262228</v>
      </c>
      <c r="I19" s="19" t="n">
        <f aca="false">D11</f>
        <v>0.41</v>
      </c>
      <c r="J19" s="19" t="n">
        <f aca="false">J18</f>
        <v>3.928689</v>
      </c>
      <c r="K19" s="20" t="n">
        <f aca="false">G19*I19</f>
        <v>2.1115</v>
      </c>
    </row>
    <row r="20" customFormat="false" ht="12.75" hidden="true" customHeight="false" outlineLevel="0" collapsed="false">
      <c r="C20" s="18" t="n">
        <f aca="false">D20+E20*G20+H20*I20+J20*K20</f>
        <v>88.9559585135</v>
      </c>
      <c r="D20" s="19" t="n">
        <f aca="false">D19</f>
        <v>99.167332</v>
      </c>
      <c r="E20" s="19" t="n">
        <f aca="false">E19</f>
        <v>-1.742406</v>
      </c>
      <c r="F20" s="19"/>
      <c r="G20" s="19" t="n">
        <f aca="false">D7-D8</f>
        <v>5.15</v>
      </c>
      <c r="H20" s="19" t="n">
        <f aca="false">H19</f>
        <v>-22.262228</v>
      </c>
      <c r="I20" s="19" t="n">
        <f aca="false">D11+D12</f>
        <v>0.61</v>
      </c>
      <c r="J20" s="19" t="n">
        <f aca="false">J19</f>
        <v>3.928689</v>
      </c>
      <c r="K20" s="20" t="n">
        <f aca="false">G20*I20</f>
        <v>3.1415</v>
      </c>
    </row>
    <row r="21" customFormat="false" ht="12.75" hidden="true" customHeight="false" outlineLevel="0" collapsed="false">
      <c r="C21" s="18" t="n">
        <f aca="false">D21+E21*G21+H21*I21+J21*K21</f>
        <v>89.1898001482</v>
      </c>
      <c r="D21" s="19" t="n">
        <f aca="false">D20</f>
        <v>99.167332</v>
      </c>
      <c r="E21" s="19" t="n">
        <f aca="false">E20</f>
        <v>-1.742406</v>
      </c>
      <c r="F21" s="19"/>
      <c r="G21" s="19" t="n">
        <f aca="false">D7</f>
        <v>5.78</v>
      </c>
      <c r="H21" s="19" t="n">
        <f aca="false">H20</f>
        <v>-22.262228</v>
      </c>
      <c r="I21" s="19" t="n">
        <f aca="false">D11-D12</f>
        <v>0.21</v>
      </c>
      <c r="J21" s="19" t="n">
        <f aca="false">J20</f>
        <v>3.928689</v>
      </c>
      <c r="K21" s="20" t="n">
        <f aca="false">G21*I21</f>
        <v>1.2138</v>
      </c>
    </row>
    <row r="22" customFormat="false" ht="12.75" hidden="true" customHeight="false" outlineLevel="0" collapsed="false">
      <c r="C22" s="18" t="n">
        <f aca="false">D22+E22*G22+H22*I22+J22*K22</f>
        <v>89.2789190322</v>
      </c>
      <c r="D22" s="19" t="n">
        <f aca="false">D21</f>
        <v>99.167332</v>
      </c>
      <c r="E22" s="19" t="n">
        <f aca="false">E21</f>
        <v>-1.742406</v>
      </c>
      <c r="F22" s="19"/>
      <c r="G22" s="19" t="n">
        <f aca="false">D7</f>
        <v>5.78</v>
      </c>
      <c r="H22" s="19" t="n">
        <f aca="false">H21</f>
        <v>-22.262228</v>
      </c>
      <c r="I22" s="19" t="n">
        <f aca="false">D11</f>
        <v>0.41</v>
      </c>
      <c r="J22" s="19" t="n">
        <f aca="false">J21</f>
        <v>3.928689</v>
      </c>
      <c r="K22" s="20" t="n">
        <f aca="false">G22*I22</f>
        <v>2.3698</v>
      </c>
    </row>
    <row r="23" customFormat="false" ht="12.75" hidden="true" customHeight="false" outlineLevel="0" collapsed="false">
      <c r="C23" s="18" t="n">
        <f aca="false">D23+E23*G23+H23*I23+J23*K23</f>
        <v>89.3680379162</v>
      </c>
      <c r="D23" s="19" t="n">
        <f aca="false">D22</f>
        <v>99.167332</v>
      </c>
      <c r="E23" s="19" t="n">
        <f aca="false">E22</f>
        <v>-1.742406</v>
      </c>
      <c r="F23" s="19"/>
      <c r="G23" s="19" t="n">
        <f aca="false">D7</f>
        <v>5.78</v>
      </c>
      <c r="H23" s="19" t="n">
        <f aca="false">H22</f>
        <v>-22.262228</v>
      </c>
      <c r="I23" s="19" t="n">
        <f aca="false">D11+D12</f>
        <v>0.61</v>
      </c>
      <c r="J23" s="19" t="n">
        <f aca="false">J22</f>
        <v>3.928689</v>
      </c>
      <c r="K23" s="20" t="n">
        <f aca="false">G23*I23</f>
        <v>3.5258</v>
      </c>
    </row>
    <row r="24" customFormat="false" ht="12.75" hidden="true" customHeight="false" outlineLevel="0" collapsed="false">
      <c r="C24" s="18" t="n">
        <f aca="false">D24+E24*G24+H24*I24+J24*K24</f>
        <v>88.6118499229</v>
      </c>
      <c r="D24" s="19" t="n">
        <f aca="false">D23</f>
        <v>99.167332</v>
      </c>
      <c r="E24" s="19" t="n">
        <f aca="false">E23</f>
        <v>-1.742406</v>
      </c>
      <c r="F24" s="19"/>
      <c r="G24" s="19" t="n">
        <f aca="false">D7+D8</f>
        <v>6.41</v>
      </c>
      <c r="H24" s="19" t="n">
        <f aca="false">H23</f>
        <v>-22.262228</v>
      </c>
      <c r="I24" s="19" t="n">
        <f aca="false">D11-D12</f>
        <v>0.21</v>
      </c>
      <c r="J24" s="19" t="n">
        <f aca="false">J23</f>
        <v>3.928689</v>
      </c>
      <c r="K24" s="20" t="n">
        <f aca="false">G24*I24</f>
        <v>1.3461</v>
      </c>
    </row>
    <row r="25" customFormat="false" ht="12.75" hidden="true" customHeight="false" outlineLevel="0" collapsed="false">
      <c r="C25" s="18" t="n">
        <f aca="false">D25+E25*G25+H25*I25+J25*K25</f>
        <v>89.1959836209</v>
      </c>
      <c r="D25" s="19" t="n">
        <f aca="false">D24</f>
        <v>99.167332</v>
      </c>
      <c r="E25" s="19" t="n">
        <f aca="false">E24</f>
        <v>-1.742406</v>
      </c>
      <c r="F25" s="19"/>
      <c r="G25" s="19" t="n">
        <f aca="false">D7+D8</f>
        <v>6.41</v>
      </c>
      <c r="H25" s="19" t="n">
        <f aca="false">H24</f>
        <v>-22.262228</v>
      </c>
      <c r="I25" s="19" t="n">
        <f aca="false">D11</f>
        <v>0.41</v>
      </c>
      <c r="J25" s="19" t="n">
        <f aca="false">J24</f>
        <v>3.928689</v>
      </c>
      <c r="K25" s="20" t="n">
        <f aca="false">G25*I25</f>
        <v>2.6281</v>
      </c>
    </row>
    <row r="26" customFormat="false" ht="12.75" hidden="true" customHeight="false" outlineLevel="0" collapsed="false">
      <c r="C26" s="21" t="n">
        <f aca="false">D26+E26*G26+H26*I26+J26*K26</f>
        <v>89.7801173189</v>
      </c>
      <c r="D26" s="19" t="n">
        <f aca="false">D25</f>
        <v>99.167332</v>
      </c>
      <c r="E26" s="19" t="n">
        <f aca="false">E25</f>
        <v>-1.742406</v>
      </c>
      <c r="F26" s="19"/>
      <c r="G26" s="22" t="n">
        <f aca="false">D7+D8</f>
        <v>6.41</v>
      </c>
      <c r="H26" s="19" t="n">
        <f aca="false">H25</f>
        <v>-22.262228</v>
      </c>
      <c r="I26" s="22" t="n">
        <f aca="false">D11+D12</f>
        <v>0.61</v>
      </c>
      <c r="J26" s="19" t="n">
        <f aca="false">J25</f>
        <v>3.928689</v>
      </c>
      <c r="K26" s="23" t="n">
        <f aca="false">G26*I26</f>
        <v>3.9101</v>
      </c>
    </row>
    <row r="27" customFormat="false" ht="12.75" hidden="true" customHeight="false" outlineLevel="0" collapsed="false"/>
    <row r="29" customFormat="false" ht="12.75" hidden="false" customHeight="false" outlineLevel="0" collapsed="false">
      <c r="G29" s="24"/>
    </row>
    <row r="30" customFormat="false" ht="12.75" hidden="false" customHeight="false" outlineLevel="0" collapsed="false">
      <c r="G30" s="24"/>
    </row>
    <row r="31" customFormat="false" ht="12.75" hidden="false" customHeight="false" outlineLevel="0" collapsed="false">
      <c r="G31" s="24"/>
      <c r="H31" s="11" t="str">
        <f aca="false">D5</f>
        <v>Boof</v>
      </c>
      <c r="I31" s="11"/>
      <c r="J31" s="11"/>
    </row>
    <row r="32" customFormat="false" ht="12.75" hidden="false" customHeight="false" outlineLevel="0" collapsed="false">
      <c r="H32" s="0" t="s">
        <v>34</v>
      </c>
      <c r="I32" s="0" t="s">
        <v>35</v>
      </c>
      <c r="J32" s="0" t="s">
        <v>36</v>
      </c>
    </row>
    <row r="33" customFormat="false" ht="12.75" hidden="false" customHeight="false" outlineLevel="0" collapsed="false">
      <c r="F33" s="25" t="str">
        <f aca="false">D9</f>
        <v>Schlop</v>
      </c>
      <c r="G33" s="0" t="s">
        <v>37</v>
      </c>
      <c r="H33" s="26" t="n">
        <f aca="false">C18</f>
        <v>89.7677503735</v>
      </c>
      <c r="I33" s="26" t="n">
        <f aca="false">C21</f>
        <v>89.1898001482</v>
      </c>
      <c r="J33" s="26" t="n">
        <f aca="false">C24</f>
        <v>88.6118499229</v>
      </c>
    </row>
    <row r="34" customFormat="false" ht="12.75" hidden="false" customHeight="false" outlineLevel="0" collapsed="false">
      <c r="F34" s="25"/>
      <c r="G34" s="0" t="s">
        <v>35</v>
      </c>
      <c r="H34" s="26" t="n">
        <f aca="false">C19</f>
        <v>89.3618544435</v>
      </c>
      <c r="I34" s="26" t="n">
        <f aca="false">C22</f>
        <v>89.2789190322</v>
      </c>
      <c r="J34" s="26" t="n">
        <f aca="false">C25</f>
        <v>89.1959836209</v>
      </c>
    </row>
    <row r="35" customFormat="false" ht="12.75" hidden="false" customHeight="false" outlineLevel="0" collapsed="false">
      <c r="F35" s="25"/>
      <c r="G35" s="9" t="s">
        <v>36</v>
      </c>
      <c r="H35" s="26" t="n">
        <f aca="false">C20</f>
        <v>88.9559585135</v>
      </c>
      <c r="I35" s="26" t="n">
        <f aca="false">C23</f>
        <v>89.3680379162</v>
      </c>
      <c r="J35" s="26" t="n">
        <f aca="false">C26</f>
        <v>89.7801173189</v>
      </c>
    </row>
  </sheetData>
  <mergeCells count="6">
    <mergeCell ref="D1:E1"/>
    <mergeCell ref="E16:G16"/>
    <mergeCell ref="H16:I16"/>
    <mergeCell ref="J16:K16"/>
    <mergeCell ref="H31:J31"/>
    <mergeCell ref="F33:F35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ColWidth="8.83984375" defaultRowHeight="12.75" zeroHeight="false" outlineLevelRow="0" outlineLevelCol="0"/>
  <cols>
    <col collapsed="false" customWidth="true" hidden="false" outlineLevel="0" max="1" min="1" style="0" width="22.16"/>
    <col collapsed="false" customWidth="true" hidden="false" outlineLevel="0" max="2" min="2" style="0" width="13.5"/>
    <col collapsed="false" customWidth="true" hidden="true" outlineLevel="0" max="3" min="3" style="0" width="11.52"/>
    <col collapsed="false" customWidth="true" hidden="false" outlineLevel="0" max="4" min="4" style="0" width="10.5"/>
    <col collapsed="false" customWidth="true" hidden="false" outlineLevel="0" max="5" min="5" style="0" width="53.66"/>
    <col collapsed="false" customWidth="true" hidden="false" outlineLevel="0" max="6" min="6" style="0" width="12.33"/>
    <col collapsed="false" customWidth="true" hidden="false" outlineLevel="0" max="7" min="7" style="0" width="11.66"/>
    <col collapsed="false" customWidth="true" hidden="false" outlineLevel="0" max="8" min="8" style="0" width="10.66"/>
    <col collapsed="false" customWidth="true" hidden="false" outlineLevel="0" max="9" min="9" style="0" width="7.49"/>
    <col collapsed="false" customWidth="true" hidden="false" outlineLevel="0" max="10" min="10" style="0" width="11.66"/>
  </cols>
  <sheetData>
    <row r="1" customFormat="false" ht="12.75" hidden="false" customHeight="false" outlineLevel="0" collapsed="false">
      <c r="A1" s="1" t="s">
        <v>0</v>
      </c>
      <c r="D1" s="2" t="s">
        <v>1</v>
      </c>
      <c r="E1" s="2"/>
      <c r="F1" s="3"/>
    </row>
    <row r="2" customFormat="false" ht="12.75" hidden="false" customHeight="false" outlineLevel="0" collapsed="false">
      <c r="A2" s="0" t="s">
        <v>2</v>
      </c>
      <c r="D2" s="4"/>
      <c r="E2" s="5" t="s">
        <v>3</v>
      </c>
      <c r="F2" s="5"/>
    </row>
    <row r="3" customFormat="false" ht="12.75" hidden="false" customHeight="false" outlineLevel="0" collapsed="false">
      <c r="A3" s="0" t="s">
        <v>4</v>
      </c>
      <c r="D3" s="4"/>
      <c r="E3" s="6" t="s">
        <v>5</v>
      </c>
      <c r="F3" s="6"/>
    </row>
    <row r="4" customFormat="false" ht="12.75" hidden="false" customHeight="false" outlineLevel="0" collapsed="false">
      <c r="D4" s="7" t="n">
        <v>99.167332</v>
      </c>
      <c r="E4" s="0" t="s">
        <v>6</v>
      </c>
    </row>
    <row r="5" customFormat="false" ht="12.75" hidden="false" customHeight="false" outlineLevel="0" collapsed="false">
      <c r="D5" s="27" t="s">
        <v>38</v>
      </c>
      <c r="E5" s="9" t="s">
        <v>39</v>
      </c>
    </row>
    <row r="6" customFormat="false" ht="12.75" hidden="false" customHeight="false" outlineLevel="0" collapsed="false">
      <c r="A6" s="0" t="s">
        <v>9</v>
      </c>
      <c r="D6" s="7" t="n">
        <v>-1.742406</v>
      </c>
      <c r="E6" s="9" t="s">
        <v>40</v>
      </c>
    </row>
    <row r="7" customFormat="false" ht="12.75" hidden="false" customHeight="false" outlineLevel="0" collapsed="false">
      <c r="A7" s="9" t="s">
        <v>11</v>
      </c>
      <c r="D7" s="8" t="s">
        <v>15</v>
      </c>
      <c r="E7" s="9" t="s">
        <v>41</v>
      </c>
    </row>
    <row r="8" customFormat="false" ht="12.75" hidden="false" customHeight="false" outlineLevel="0" collapsed="false">
      <c r="A8" s="0" t="s">
        <v>13</v>
      </c>
      <c r="D8" s="7" t="n">
        <v>-22.26</v>
      </c>
      <c r="E8" s="9" t="s">
        <v>17</v>
      </c>
    </row>
    <row r="9" customFormat="false" ht="12.75" hidden="false" customHeight="false" outlineLevel="0" collapsed="false">
      <c r="D9" s="10" t="n">
        <v>0.41</v>
      </c>
      <c r="E9" s="0" t="s">
        <v>18</v>
      </c>
    </row>
    <row r="10" customFormat="false" ht="12.75" hidden="false" customHeight="false" outlineLevel="0" collapsed="false">
      <c r="D10" s="10" t="n">
        <v>0.2</v>
      </c>
      <c r="E10" s="0" t="s">
        <v>19</v>
      </c>
    </row>
    <row r="11" customFormat="false" ht="12.75" hidden="false" customHeight="false" outlineLevel="0" collapsed="false">
      <c r="D11" s="7" t="n">
        <v>3.928689</v>
      </c>
      <c r="E11" s="9" t="s">
        <v>42</v>
      </c>
    </row>
    <row r="12" customFormat="false" ht="12.75" hidden="false" customHeight="false" outlineLevel="0" collapsed="false">
      <c r="E12" s="0" t="s">
        <v>21</v>
      </c>
    </row>
    <row r="14" customFormat="false" ht="12.75" hidden="true" customHeight="false" outlineLevel="0" collapsed="false">
      <c r="C14" s="4" t="s">
        <v>23</v>
      </c>
      <c r="D14" s="4" t="s">
        <v>24</v>
      </c>
      <c r="E14" s="11" t="str">
        <f aca="false">D5</f>
        <v>Intervention</v>
      </c>
      <c r="F14" s="11"/>
      <c r="G14" s="11"/>
      <c r="H14" s="11" t="str">
        <f aca="false">D7</f>
        <v>Schlop</v>
      </c>
      <c r="I14" s="11"/>
      <c r="J14" s="28" t="s">
        <v>43</v>
      </c>
      <c r="K14" s="28"/>
    </row>
    <row r="15" customFormat="false" ht="12.75" hidden="true" customHeight="false" outlineLevel="0" collapsed="false">
      <c r="C15" s="4" t="s">
        <v>26</v>
      </c>
      <c r="D15" s="13" t="s">
        <v>27</v>
      </c>
      <c r="E15" s="13" t="s">
        <v>28</v>
      </c>
      <c r="F15" s="13"/>
      <c r="G15" s="29" t="s">
        <v>29</v>
      </c>
      <c r="H15" s="13" t="s">
        <v>30</v>
      </c>
      <c r="I15" s="14" t="s">
        <v>31</v>
      </c>
      <c r="J15" s="13" t="s">
        <v>32</v>
      </c>
      <c r="K15" s="4" t="s">
        <v>33</v>
      </c>
    </row>
    <row r="16" customFormat="false" ht="12.75" hidden="true" customHeight="false" outlineLevel="0" collapsed="false">
      <c r="C16" s="15" t="n">
        <f aca="false">D16+E16*G16+H16*I16+J16*K16</f>
        <v>94.492732</v>
      </c>
      <c r="D16" s="16" t="n">
        <f aca="false">D4</f>
        <v>99.167332</v>
      </c>
      <c r="E16" s="16" t="n">
        <f aca="false">D6</f>
        <v>-1.742406</v>
      </c>
      <c r="F16" s="16"/>
      <c r="G16" s="16" t="n">
        <v>0</v>
      </c>
      <c r="H16" s="16" t="n">
        <f aca="false">D8</f>
        <v>-22.26</v>
      </c>
      <c r="I16" s="16" t="n">
        <f aca="false">D9-D10</f>
        <v>0.21</v>
      </c>
      <c r="J16" s="16" t="n">
        <f aca="false">D11</f>
        <v>3.928689</v>
      </c>
      <c r="K16" s="17" t="n">
        <f aca="false">G16*I16</f>
        <v>0</v>
      </c>
    </row>
    <row r="17" customFormat="false" ht="12.75" hidden="true" customHeight="false" outlineLevel="0" collapsed="false">
      <c r="C17" s="18" t="n">
        <f aca="false">D17+E17*G17+H17*I17+J17*K17</f>
        <v>85.588732</v>
      </c>
      <c r="D17" s="19" t="n">
        <f aca="false">D16</f>
        <v>99.167332</v>
      </c>
      <c r="E17" s="19" t="n">
        <f aca="false">E16</f>
        <v>-1.742406</v>
      </c>
      <c r="F17" s="19"/>
      <c r="G17" s="19" t="n">
        <v>0</v>
      </c>
      <c r="H17" s="19" t="n">
        <f aca="false">H16</f>
        <v>-22.26</v>
      </c>
      <c r="I17" s="19" t="n">
        <f aca="false">D9+D10</f>
        <v>0.61</v>
      </c>
      <c r="J17" s="19" t="n">
        <f aca="false">J16</f>
        <v>3.928689</v>
      </c>
      <c r="K17" s="20" t="n">
        <f aca="false">G17*I17</f>
        <v>0</v>
      </c>
    </row>
    <row r="18" customFormat="false" ht="12.75" hidden="true" customHeight="false" outlineLevel="0" collapsed="false">
      <c r="C18" s="18" t="n">
        <f aca="false">D18+E18*G18+H18*I18+J18*K18</f>
        <v>93.57535069</v>
      </c>
      <c r="D18" s="19" t="n">
        <f aca="false">D16</f>
        <v>99.167332</v>
      </c>
      <c r="E18" s="19" t="n">
        <f aca="false">E16</f>
        <v>-1.742406</v>
      </c>
      <c r="F18" s="19"/>
      <c r="G18" s="19" t="n">
        <v>1</v>
      </c>
      <c r="H18" s="19" t="n">
        <f aca="false">H17</f>
        <v>-22.26</v>
      </c>
      <c r="I18" s="19" t="n">
        <f aca="false">D9-D10</f>
        <v>0.21</v>
      </c>
      <c r="J18" s="19" t="n">
        <f aca="false">J17</f>
        <v>3.928689</v>
      </c>
      <c r="K18" s="20" t="n">
        <f aca="false">G18*I18</f>
        <v>0.21</v>
      </c>
    </row>
    <row r="19" customFormat="false" ht="12.75" hidden="true" customHeight="false" outlineLevel="0" collapsed="false">
      <c r="C19" s="21" t="n">
        <f aca="false">D19+E19*G19+H19*I19+J19*K19</f>
        <v>86.24282629</v>
      </c>
      <c r="D19" s="19" t="n">
        <f aca="false">D18</f>
        <v>99.167332</v>
      </c>
      <c r="E19" s="19" t="n">
        <f aca="false">E18</f>
        <v>-1.742406</v>
      </c>
      <c r="F19" s="19"/>
      <c r="G19" s="22" t="n">
        <v>1</v>
      </c>
      <c r="H19" s="19" t="n">
        <f aca="false">H18</f>
        <v>-22.26</v>
      </c>
      <c r="I19" s="22" t="n">
        <f aca="false">D9+D10</f>
        <v>0.61</v>
      </c>
      <c r="J19" s="19" t="n">
        <f aca="false">J18</f>
        <v>3.928689</v>
      </c>
      <c r="K19" s="23" t="n">
        <f aca="false">G19*I19</f>
        <v>0.61</v>
      </c>
    </row>
    <row r="22" customFormat="false" ht="12.75" hidden="false" customHeight="false" outlineLevel="0" collapsed="false">
      <c r="G22" s="24"/>
    </row>
    <row r="23" customFormat="false" ht="12.75" hidden="false" customHeight="false" outlineLevel="0" collapsed="false">
      <c r="G23" s="24"/>
    </row>
    <row r="24" customFormat="false" ht="12.75" hidden="false" customHeight="false" outlineLevel="0" collapsed="false">
      <c r="G24" s="24"/>
      <c r="H24" s="11" t="str">
        <f aca="false">D5</f>
        <v>Intervention</v>
      </c>
      <c r="I24" s="11"/>
      <c r="J24" s="24"/>
    </row>
    <row r="25" customFormat="false" ht="12.75" hidden="false" customHeight="false" outlineLevel="0" collapsed="false">
      <c r="H25" s="9" t="s">
        <v>44</v>
      </c>
      <c r="I25" s="9" t="s">
        <v>45</v>
      </c>
    </row>
    <row r="26" customFormat="false" ht="12.75" hidden="false" customHeight="false" outlineLevel="0" collapsed="false">
      <c r="F26" s="25" t="str">
        <f aca="false">D7</f>
        <v>Schlop</v>
      </c>
      <c r="G26" s="0" t="s">
        <v>37</v>
      </c>
      <c r="H26" s="26" t="n">
        <f aca="false">C16</f>
        <v>94.492732</v>
      </c>
      <c r="I26" s="26" t="n">
        <f aca="false">C18</f>
        <v>93.57535069</v>
      </c>
    </row>
    <row r="27" customFormat="false" ht="12.75" hidden="false" customHeight="false" outlineLevel="0" collapsed="false">
      <c r="F27" s="25"/>
      <c r="G27" s="9" t="s">
        <v>36</v>
      </c>
      <c r="H27" s="26" t="n">
        <f aca="false">C17</f>
        <v>85.588732</v>
      </c>
      <c r="I27" s="26" t="n">
        <f aca="false">C19</f>
        <v>86.24282629</v>
      </c>
    </row>
    <row r="28" customFormat="false" ht="12.75" hidden="false" customHeight="false" outlineLevel="0" collapsed="false">
      <c r="F28" s="30"/>
    </row>
  </sheetData>
  <mergeCells count="6">
    <mergeCell ref="D1:E1"/>
    <mergeCell ref="E14:G14"/>
    <mergeCell ref="H14:I14"/>
    <mergeCell ref="J14:K14"/>
    <mergeCell ref="H24:I24"/>
    <mergeCell ref="F26:F27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LibreOffice/7.3.4.2$Linux_X86_64 LibreOffice_project/30$Build-2</Application>
  <AppVersion>15.0000</AppVersion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2007-02-05T18:16:32Z</dcterms:created>
  <dc:creator>Kevin Grimm</dc:creator>
  <dc:description/>
  <dc:language>en-US</dc:language>
  <cp:lastModifiedBy>Timothy Curby</cp:lastModifiedBy>
  <dcterms:modified xsi:type="dcterms:W3CDTF">2022-07-25T12:45:42Z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